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shared\Users\karen_taussig-lux\documents\Desktop\Current  Projects\A Wayfinding\IMPLEMENTATION - CONSTRUCTION\DCED-MTF\Budget\"/>
    </mc:Choice>
  </mc:AlternateContent>
  <xr:revisionPtr revIDLastSave="0" documentId="8_{EC22D5B1-9B18-4B82-96AE-FACD57E2D265}" xr6:coauthVersionLast="45" xr6:coauthVersionMax="45" xr10:uidLastSave="{00000000-0000-0000-0000-000000000000}"/>
  <bookViews>
    <workbookView xWindow="1170" yWindow="1110" windowWidth="25230" windowHeight="15090" xr2:uid="{10F05D9B-B511-4AE0-BCF4-394A692DBC1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28" i="1"/>
  <c r="F11" i="1"/>
  <c r="F29" i="1"/>
  <c r="F30" i="1"/>
  <c r="G31" i="1"/>
  <c r="F13" i="1"/>
  <c r="G15" i="1"/>
  <c r="G33" i="1"/>
  <c r="G35" i="1"/>
</calcChain>
</file>

<file path=xl/sharedStrings.xml><?xml version="1.0" encoding="utf-8"?>
<sst xmlns="http://schemas.openxmlformats.org/spreadsheetml/2006/main" count="53" uniqueCount="40">
  <si>
    <t>Media Borough Wayfinding Signage</t>
  </si>
  <si>
    <t>DCED-MTF Funding</t>
  </si>
  <si>
    <t>Project Cost (see also "Sign Design Types Funded by DCED-MTF")</t>
  </si>
  <si>
    <t>Rev. 8/8/18</t>
  </si>
  <si>
    <t>Wayfinding Signage</t>
  </si>
  <si>
    <t>Media Borough</t>
  </si>
  <si>
    <t>Qty</t>
  </si>
  <si>
    <t>Cost</t>
  </si>
  <si>
    <t>Total Cost</t>
  </si>
  <si>
    <t>Construction:</t>
  </si>
  <si>
    <t xml:space="preserve">Parking Signage,2 types, 6 total </t>
  </si>
  <si>
    <t xml:space="preserve">Signage to Courthouse, 1 type, 2 total </t>
  </si>
  <si>
    <t xml:space="preserve">Pedestrian Directional Signage, I type, 20 total </t>
  </si>
  <si>
    <t>Vehicular Directional Signage, 8 types, 40 total</t>
  </si>
  <si>
    <t>Subtotal:</t>
  </si>
  <si>
    <t>Administrative:</t>
  </si>
  <si>
    <t xml:space="preserve"> </t>
  </si>
  <si>
    <t>Contingency:</t>
  </si>
  <si>
    <t>Final Design:</t>
  </si>
  <si>
    <t>Total:</t>
  </si>
  <si>
    <t>Crosswalks</t>
  </si>
  <si>
    <t>Stamped Asphalt Crosswalk SF</t>
  </si>
  <si>
    <t>Price/SF</t>
  </si>
  <si>
    <t>1.  Stamped Asphalt:</t>
  </si>
  <si>
    <t>Baltimore Ave.</t>
  </si>
  <si>
    <t>Orange St.</t>
  </si>
  <si>
    <t>Olive St.</t>
  </si>
  <si>
    <t>Jackson St.</t>
  </si>
  <si>
    <t>Monroe St.</t>
  </si>
  <si>
    <t>Radnor St.</t>
  </si>
  <si>
    <t>Manchester Ave.</t>
  </si>
  <si>
    <t>Providence Rd.</t>
  </si>
  <si>
    <t>State St.</t>
  </si>
  <si>
    <t>Fifth St.</t>
  </si>
  <si>
    <t>Jackson/Monroe/Old State Rd.</t>
  </si>
  <si>
    <t>Engineering, design, inspection (10%)</t>
  </si>
  <si>
    <t>Contingency (5%)</t>
  </si>
  <si>
    <t>Total Project Cost:</t>
  </si>
  <si>
    <t>DCED-MTF Award:</t>
  </si>
  <si>
    <t>Media Borough Match (39%):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</si>
</sst>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3"/>
      <color theme="1"/>
      <name val="Arial Narrow"/>
      <family val="2"/>
    </font>
    <font>
      <i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4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4" fontId="5" fillId="2" borderId="2" xfId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7" fillId="2" borderId="5" xfId="0" applyFont="1" applyFill="1" applyBorder="1"/>
    <xf numFmtId="44" fontId="7" fillId="2" borderId="5" xfId="1" applyFont="1" applyFill="1" applyBorder="1"/>
    <xf numFmtId="0" fontId="7" fillId="2" borderId="6" xfId="0" applyFont="1" applyFill="1" applyBorder="1"/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/>
    <xf numFmtId="44" fontId="7" fillId="2" borderId="8" xfId="1" applyFont="1" applyFill="1" applyBorder="1"/>
    <xf numFmtId="0" fontId="7" fillId="2" borderId="9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7" xfId="0" applyFont="1" applyFill="1" applyBorder="1" applyAlignment="1">
      <alignment vertical="center"/>
    </xf>
    <xf numFmtId="44" fontId="5" fillId="2" borderId="8" xfId="0" applyNumberFormat="1" applyFont="1" applyFill="1" applyBorder="1"/>
    <xf numFmtId="0" fontId="6" fillId="2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/>
    <xf numFmtId="44" fontId="5" fillId="2" borderId="11" xfId="1" applyFont="1" applyFill="1" applyBorder="1"/>
    <xf numFmtId="44" fontId="5" fillId="2" borderId="12" xfId="0" applyNumberFormat="1" applyFont="1" applyFill="1" applyBorder="1"/>
    <xf numFmtId="0" fontId="5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44" fontId="5" fillId="2" borderId="14" xfId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6" xfId="0" applyFont="1" applyFill="1" applyBorder="1"/>
    <xf numFmtId="0" fontId="7" fillId="2" borderId="16" xfId="0" applyFont="1" applyFill="1" applyBorder="1" applyAlignment="1">
      <alignment horizontal="center"/>
    </xf>
    <xf numFmtId="44" fontId="7" fillId="2" borderId="16" xfId="1" applyFont="1" applyFill="1" applyBorder="1"/>
    <xf numFmtId="0" fontId="7" fillId="2" borderId="1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7" xfId="0" applyFont="1" applyFill="1" applyBorder="1"/>
    <xf numFmtId="0" fontId="5" fillId="2" borderId="7" xfId="0" applyFont="1" applyFill="1" applyBorder="1"/>
    <xf numFmtId="44" fontId="5" fillId="2" borderId="8" xfId="1" applyFont="1" applyFill="1" applyBorder="1"/>
    <xf numFmtId="44" fontId="5" fillId="2" borderId="9" xfId="1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44" fontId="5" fillId="2" borderId="20" xfId="1" applyFont="1" applyFill="1" applyBorder="1"/>
    <xf numFmtId="44" fontId="5" fillId="2" borderId="21" xfId="0" applyNumberFormat="1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44" fontId="8" fillId="2" borderId="22" xfId="1" applyFont="1" applyFill="1" applyBorder="1"/>
    <xf numFmtId="44" fontId="8" fillId="2" borderId="23" xfId="1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44" fontId="8" fillId="2" borderId="24" xfId="1" applyFont="1" applyFill="1" applyBorder="1"/>
    <xf numFmtId="44" fontId="8" fillId="2" borderId="25" xfId="1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44" fontId="8" fillId="2" borderId="26" xfId="1" applyFont="1" applyFill="1" applyBorder="1"/>
    <xf numFmtId="44" fontId="8" fillId="2" borderId="27" xfId="0" applyNumberFormat="1" applyFont="1" applyFill="1" applyBorder="1"/>
    <xf numFmtId="44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F70D-AA0E-4863-8E9A-35817706D06C}">
  <dimension ref="A1:I37"/>
  <sheetViews>
    <sheetView tabSelected="1" workbookViewId="0">
      <selection activeCell="I16" sqref="I16"/>
    </sheetView>
  </sheetViews>
  <sheetFormatPr defaultColWidth="9.14453125" defaultRowHeight="15" x14ac:dyDescent="0.2"/>
  <cols>
    <col min="1" max="1" width="46.6796875" style="3" bestFit="1" customWidth="1"/>
    <col min="2" max="3" width="16.0078125" style="2" customWidth="1"/>
    <col min="4" max="4" width="14.52734375" style="2" customWidth="1"/>
    <col min="5" max="5" width="9.14453125" style="2"/>
    <col min="6" max="6" width="13.98828125" style="2" bestFit="1" customWidth="1"/>
    <col min="7" max="7" width="15.6015625" style="3" bestFit="1" customWidth="1"/>
    <col min="8" max="8" width="9.14453125" style="3"/>
    <col min="9" max="9" width="12.5078125" style="3" bestFit="1" customWidth="1"/>
    <col min="10" max="16384" width="9.14453125" style="3"/>
  </cols>
  <sheetData>
    <row r="1" spans="1:7" ht="21" x14ac:dyDescent="0.3">
      <c r="A1" s="1" t="s">
        <v>0</v>
      </c>
    </row>
    <row r="2" spans="1:7" ht="21" x14ac:dyDescent="0.3">
      <c r="A2" s="1" t="s">
        <v>1</v>
      </c>
    </row>
    <row r="3" spans="1:7" ht="21" x14ac:dyDescent="0.3">
      <c r="A3" s="4" t="s">
        <v>2</v>
      </c>
    </row>
    <row r="4" spans="1:7" ht="15.75" thickBot="1" x14ac:dyDescent="0.25">
      <c r="A4" s="5" t="s">
        <v>3</v>
      </c>
    </row>
    <row r="5" spans="1:7" s="5" customFormat="1" ht="18" thickBot="1" x14ac:dyDescent="0.25">
      <c r="A5" s="6" t="s">
        <v>4</v>
      </c>
      <c r="B5" s="7" t="s">
        <v>5</v>
      </c>
      <c r="C5" s="7"/>
      <c r="D5" s="7" t="s">
        <v>6</v>
      </c>
      <c r="E5" s="7"/>
      <c r="F5" s="8" t="s">
        <v>7</v>
      </c>
      <c r="G5" s="9" t="s">
        <v>8</v>
      </c>
    </row>
    <row r="6" spans="1:7" ht="17.25" x14ac:dyDescent="0.2">
      <c r="A6" s="10" t="s">
        <v>9</v>
      </c>
      <c r="B6" s="11"/>
      <c r="C6" s="11"/>
      <c r="D6" s="11"/>
      <c r="E6" s="11"/>
      <c r="F6" s="12"/>
      <c r="G6" s="13"/>
    </row>
    <row r="7" spans="1:7" ht="17.25" x14ac:dyDescent="0.2">
      <c r="A7" s="14" t="s">
        <v>10</v>
      </c>
      <c r="B7" s="15"/>
      <c r="C7" s="15"/>
      <c r="D7" s="15"/>
      <c r="E7" s="15"/>
      <c r="F7" s="16">
        <v>13250</v>
      </c>
      <c r="G7" s="17"/>
    </row>
    <row r="8" spans="1:7" ht="17.25" x14ac:dyDescent="0.2">
      <c r="A8" s="14" t="s">
        <v>11</v>
      </c>
      <c r="B8" s="15"/>
      <c r="C8" s="15"/>
      <c r="D8" s="15"/>
      <c r="E8" s="15"/>
      <c r="F8" s="16">
        <v>15500</v>
      </c>
      <c r="G8" s="17"/>
    </row>
    <row r="9" spans="1:7" ht="17.25" x14ac:dyDescent="0.2">
      <c r="A9" s="14" t="s">
        <v>12</v>
      </c>
      <c r="B9" s="15"/>
      <c r="C9" s="15"/>
      <c r="D9" s="15"/>
      <c r="E9" s="15"/>
      <c r="F9" s="16">
        <v>40000</v>
      </c>
      <c r="G9" s="17"/>
    </row>
    <row r="10" spans="1:7" ht="17.25" x14ac:dyDescent="0.2">
      <c r="A10" s="14" t="s">
        <v>13</v>
      </c>
      <c r="B10" s="18"/>
      <c r="C10" s="18"/>
      <c r="D10" s="18"/>
      <c r="E10" s="18"/>
      <c r="F10" s="16">
        <v>244822.38</v>
      </c>
      <c r="G10" s="19"/>
    </row>
    <row r="11" spans="1:7" ht="17.25" x14ac:dyDescent="0.2">
      <c r="A11" s="20" t="s">
        <v>14</v>
      </c>
      <c r="B11" s="15"/>
      <c r="C11" s="15"/>
      <c r="D11" s="15"/>
      <c r="E11" s="15"/>
      <c r="F11" s="21">
        <f>SUM(F7:F10)</f>
        <v>313572.38</v>
      </c>
      <c r="G11" s="17"/>
    </row>
    <row r="12" spans="1:7" ht="17.25" x14ac:dyDescent="0.2">
      <c r="A12" s="22" t="s">
        <v>15</v>
      </c>
      <c r="B12" s="15"/>
      <c r="C12" s="15"/>
      <c r="D12" s="15" t="s">
        <v>16</v>
      </c>
      <c r="E12" s="15"/>
      <c r="F12" s="16">
        <v>6000</v>
      </c>
      <c r="G12" s="17"/>
    </row>
    <row r="13" spans="1:7" ht="17.25" x14ac:dyDescent="0.2">
      <c r="A13" s="22" t="s">
        <v>17</v>
      </c>
      <c r="B13" s="15"/>
      <c r="C13" s="15"/>
      <c r="D13" s="15"/>
      <c r="E13" s="15"/>
      <c r="F13" s="16">
        <f>F11*0.05</f>
        <v>15678.619000000001</v>
      </c>
      <c r="G13" s="17"/>
    </row>
    <row r="14" spans="1:7" ht="17.25" x14ac:dyDescent="0.2">
      <c r="A14" s="22" t="s">
        <v>18</v>
      </c>
      <c r="B14" s="15"/>
      <c r="C14" s="15"/>
      <c r="D14" s="15"/>
      <c r="E14" s="15"/>
      <c r="F14" s="16">
        <v>4000</v>
      </c>
      <c r="G14" s="17"/>
    </row>
    <row r="15" spans="1:7" ht="18" thickBot="1" x14ac:dyDescent="0.25">
      <c r="A15" s="23" t="s">
        <v>19</v>
      </c>
      <c r="B15" s="24"/>
      <c r="C15" s="24"/>
      <c r="D15" s="24"/>
      <c r="E15" s="24"/>
      <c r="F15" s="25"/>
      <c r="G15" s="26">
        <f>SUM(F11:F14)</f>
        <v>339250.99900000001</v>
      </c>
    </row>
    <row r="16" spans="1:7" ht="47.25" thickTop="1" thickBot="1" x14ac:dyDescent="0.25">
      <c r="A16" s="27" t="s">
        <v>20</v>
      </c>
      <c r="B16" s="28"/>
      <c r="C16" s="28"/>
      <c r="D16" s="29" t="s">
        <v>21</v>
      </c>
      <c r="E16" s="29" t="s">
        <v>22</v>
      </c>
      <c r="F16" s="30" t="s">
        <v>8</v>
      </c>
      <c r="G16" s="31"/>
    </row>
    <row r="17" spans="1:7" ht="17.25" x14ac:dyDescent="0.2">
      <c r="A17" s="32" t="s">
        <v>23</v>
      </c>
      <c r="B17" s="33"/>
      <c r="C17" s="33"/>
      <c r="D17" s="33"/>
      <c r="E17" s="34"/>
      <c r="F17" s="35"/>
      <c r="G17" s="13"/>
    </row>
    <row r="18" spans="1:7" ht="17.25" x14ac:dyDescent="0.2">
      <c r="A18" s="36"/>
      <c r="B18" s="15" t="s">
        <v>24</v>
      </c>
      <c r="C18" s="15" t="s">
        <v>25</v>
      </c>
      <c r="D18" s="15">
        <v>1650</v>
      </c>
      <c r="E18" s="37">
        <v>12</v>
      </c>
      <c r="F18" s="16">
        <f>E18*D18</f>
        <v>19800</v>
      </c>
      <c r="G18" s="38"/>
    </row>
    <row r="19" spans="1:7" ht="17.25" x14ac:dyDescent="0.2">
      <c r="A19" s="39"/>
      <c r="B19" s="15" t="s">
        <v>24</v>
      </c>
      <c r="C19" s="15" t="s">
        <v>26</v>
      </c>
      <c r="D19" s="15">
        <v>1800</v>
      </c>
      <c r="E19" s="37">
        <v>12</v>
      </c>
      <c r="F19" s="16">
        <f t="shared" ref="F19:F27" si="0">E19*D19</f>
        <v>21600</v>
      </c>
      <c r="G19" s="17"/>
    </row>
    <row r="20" spans="1:7" ht="17.25" x14ac:dyDescent="0.2">
      <c r="A20" s="39"/>
      <c r="B20" s="15" t="s">
        <v>24</v>
      </c>
      <c r="C20" s="15" t="s">
        <v>27</v>
      </c>
      <c r="D20" s="15">
        <v>1750</v>
      </c>
      <c r="E20" s="37">
        <v>12</v>
      </c>
      <c r="F20" s="16">
        <f t="shared" si="0"/>
        <v>21000</v>
      </c>
      <c r="G20" s="17"/>
    </row>
    <row r="21" spans="1:7" ht="17.25" x14ac:dyDescent="0.2">
      <c r="A21" s="39"/>
      <c r="B21" s="15" t="s">
        <v>24</v>
      </c>
      <c r="C21" s="15" t="s">
        <v>28</v>
      </c>
      <c r="D21" s="15">
        <v>1950</v>
      </c>
      <c r="E21" s="37">
        <v>12</v>
      </c>
      <c r="F21" s="16">
        <f t="shared" si="0"/>
        <v>23400</v>
      </c>
      <c r="G21" s="17"/>
    </row>
    <row r="22" spans="1:7" ht="17.25" x14ac:dyDescent="0.2">
      <c r="A22" s="39"/>
      <c r="B22" s="15" t="s">
        <v>24</v>
      </c>
      <c r="C22" s="15" t="s">
        <v>29</v>
      </c>
      <c r="D22" s="15">
        <v>2050</v>
      </c>
      <c r="E22" s="37">
        <v>12</v>
      </c>
      <c r="F22" s="16">
        <f t="shared" si="0"/>
        <v>24600</v>
      </c>
      <c r="G22" s="17"/>
    </row>
    <row r="23" spans="1:7" ht="17.25" x14ac:dyDescent="0.2">
      <c r="A23" s="39"/>
      <c r="B23" s="15" t="s">
        <v>24</v>
      </c>
      <c r="C23" s="15" t="s">
        <v>30</v>
      </c>
      <c r="D23" s="15">
        <v>2000</v>
      </c>
      <c r="E23" s="37">
        <v>12</v>
      </c>
      <c r="F23" s="16">
        <f t="shared" si="0"/>
        <v>24000</v>
      </c>
      <c r="G23" s="17"/>
    </row>
    <row r="24" spans="1:7" ht="17.25" x14ac:dyDescent="0.2">
      <c r="A24" s="39"/>
      <c r="B24" s="15" t="s">
        <v>24</v>
      </c>
      <c r="C24" s="15" t="s">
        <v>31</v>
      </c>
      <c r="D24" s="15">
        <v>2030</v>
      </c>
      <c r="E24" s="37">
        <v>12</v>
      </c>
      <c r="F24" s="16">
        <f t="shared" si="0"/>
        <v>24360</v>
      </c>
      <c r="G24" s="17"/>
    </row>
    <row r="25" spans="1:7" ht="17.25" x14ac:dyDescent="0.2">
      <c r="A25" s="39"/>
      <c r="B25" s="15" t="s">
        <v>31</v>
      </c>
      <c r="C25" s="15" t="s">
        <v>32</v>
      </c>
      <c r="D25" s="15">
        <v>2000</v>
      </c>
      <c r="E25" s="37">
        <v>12</v>
      </c>
      <c r="F25" s="16">
        <f t="shared" si="0"/>
        <v>24000</v>
      </c>
      <c r="G25" s="17"/>
    </row>
    <row r="26" spans="1:7" ht="17.25" x14ac:dyDescent="0.2">
      <c r="A26" s="39"/>
      <c r="B26" s="15" t="s">
        <v>31</v>
      </c>
      <c r="C26" s="15" t="s">
        <v>33</v>
      </c>
      <c r="D26" s="15">
        <v>1400</v>
      </c>
      <c r="E26" s="37">
        <v>12</v>
      </c>
      <c r="F26" s="16">
        <f t="shared" si="0"/>
        <v>16800</v>
      </c>
      <c r="G26" s="17"/>
    </row>
    <row r="27" spans="1:7" ht="17.25" x14ac:dyDescent="0.2">
      <c r="A27" s="39"/>
      <c r="B27" s="15" t="s">
        <v>31</v>
      </c>
      <c r="C27" s="15" t="s">
        <v>34</v>
      </c>
      <c r="D27" s="15">
        <v>3000</v>
      </c>
      <c r="E27" s="37">
        <v>12</v>
      </c>
      <c r="F27" s="16">
        <f t="shared" si="0"/>
        <v>36000</v>
      </c>
      <c r="G27" s="17"/>
    </row>
    <row r="28" spans="1:7" ht="17.25" x14ac:dyDescent="0.2">
      <c r="A28" s="40" t="s">
        <v>14</v>
      </c>
      <c r="B28" s="18"/>
      <c r="C28" s="18"/>
      <c r="D28" s="18"/>
      <c r="E28" s="41" t="s">
        <v>16</v>
      </c>
      <c r="F28" s="41">
        <f>SUM(F17:F27)</f>
        <v>235560</v>
      </c>
      <c r="G28" s="19"/>
    </row>
    <row r="29" spans="1:7" ht="17.25" x14ac:dyDescent="0.2">
      <c r="A29" s="39" t="s">
        <v>35</v>
      </c>
      <c r="B29" s="15"/>
      <c r="C29" s="15"/>
      <c r="D29" s="15"/>
      <c r="E29" s="16"/>
      <c r="F29" s="16">
        <f>F28*0.1</f>
        <v>23556</v>
      </c>
      <c r="G29" s="17"/>
    </row>
    <row r="30" spans="1:7" ht="17.25" x14ac:dyDescent="0.2">
      <c r="A30" s="39" t="s">
        <v>36</v>
      </c>
      <c r="B30" s="15"/>
      <c r="C30" s="15"/>
      <c r="D30" s="15"/>
      <c r="E30" s="16"/>
      <c r="F30" s="16">
        <f>F28*0.05</f>
        <v>11778</v>
      </c>
      <c r="G30" s="17"/>
    </row>
    <row r="31" spans="1:7" ht="17.25" x14ac:dyDescent="0.2">
      <c r="A31" s="40" t="s">
        <v>19</v>
      </c>
      <c r="B31" s="18"/>
      <c r="C31" s="18"/>
      <c r="D31" s="18"/>
      <c r="E31" s="41"/>
      <c r="F31" s="18"/>
      <c r="G31" s="42">
        <f>SUM(F28:F30)</f>
        <v>270894</v>
      </c>
    </row>
    <row r="32" spans="1:7" ht="18" thickBot="1" x14ac:dyDescent="0.25">
      <c r="A32" s="43"/>
      <c r="B32" s="44"/>
      <c r="C32" s="44"/>
      <c r="D32" s="44"/>
      <c r="E32" s="44"/>
      <c r="F32" s="45"/>
      <c r="G32" s="46"/>
    </row>
    <row r="33" spans="1:9" ht="18" x14ac:dyDescent="0.2">
      <c r="A33" s="47" t="s">
        <v>37</v>
      </c>
      <c r="B33" s="48"/>
      <c r="C33" s="48"/>
      <c r="D33" s="48"/>
      <c r="E33" s="48"/>
      <c r="F33" s="49"/>
      <c r="G33" s="50">
        <f>SUM(G31,G15)</f>
        <v>610144.99900000007</v>
      </c>
    </row>
    <row r="34" spans="1:9" ht="18" x14ac:dyDescent="0.2">
      <c r="A34" s="51" t="s">
        <v>38</v>
      </c>
      <c r="B34" s="52"/>
      <c r="C34" s="52"/>
      <c r="D34" s="52"/>
      <c r="E34" s="52"/>
      <c r="F34" s="53"/>
      <c r="G34" s="54">
        <v>372419</v>
      </c>
    </row>
    <row r="35" spans="1:9" ht="18.75" thickBot="1" x14ac:dyDescent="0.25">
      <c r="A35" s="55" t="s">
        <v>39</v>
      </c>
      <c r="B35" s="56"/>
      <c r="C35" s="56"/>
      <c r="D35" s="56"/>
      <c r="E35" s="56"/>
      <c r="F35" s="57"/>
      <c r="G35" s="58">
        <f>G33-G34</f>
        <v>237725.99900000007</v>
      </c>
      <c r="I35" s="59"/>
    </row>
    <row r="37" spans="1:9" x14ac:dyDescent="0.2">
      <c r="I37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Taussig-Lux</dc:creator>
  <cp:lastModifiedBy>Karen Taussig-Lux</cp:lastModifiedBy>
  <dcterms:created xsi:type="dcterms:W3CDTF">2020-01-16T16:24:42Z</dcterms:created>
  <dcterms:modified xsi:type="dcterms:W3CDTF">2020-01-16T16:26:30Z</dcterms:modified>
</cp:coreProperties>
</file>